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839A3B-1B61-4392-97F1-72B930437A18}" xr6:coauthVersionLast="45" xr6:coauthVersionMax="45" xr10:uidLastSave="{00000000-0000-0000-0000-000000000000}"/>
  <bookViews>
    <workbookView xWindow="-120" yWindow="-120" windowWidth="19785" windowHeight="11760" xr2:uid="{F8EA5D13-9DE2-4049-9D45-704B5B10FB9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 l="1"/>
  <c r="L17" i="1"/>
  <c r="H17" i="1"/>
  <c r="H16" i="1"/>
  <c r="L12" i="1"/>
  <c r="L15" i="1"/>
  <c r="H15" i="1"/>
  <c r="M15" i="1"/>
  <c r="D15" i="1"/>
  <c r="E15" i="1"/>
  <c r="Q12" i="1"/>
  <c r="H12" i="1"/>
  <c r="P12" i="1"/>
  <c r="P13" i="1" s="1"/>
  <c r="Q13" i="1"/>
  <c r="P5" i="1"/>
  <c r="O5" i="1"/>
  <c r="P4" i="1"/>
  <c r="O4" i="1"/>
  <c r="I4" i="1"/>
  <c r="G9" i="1"/>
  <c r="E9" i="1"/>
  <c r="F9" i="1"/>
  <c r="R14" i="2" l="1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R5" i="1" l="1"/>
  <c r="Q5" i="1"/>
  <c r="N5" i="1"/>
  <c r="M5" i="1"/>
  <c r="L5" i="1"/>
  <c r="K5" i="1"/>
  <c r="J5" i="1"/>
  <c r="I5" i="1"/>
  <c r="H5" i="1"/>
  <c r="G5" i="1"/>
  <c r="F5" i="1"/>
  <c r="E5" i="1"/>
  <c r="D5" i="1"/>
  <c r="K4" i="1"/>
  <c r="R9" i="1"/>
  <c r="Q9" i="1"/>
  <c r="Q10" i="1" s="1"/>
  <c r="Q15" i="1" s="1"/>
  <c r="P9" i="1"/>
  <c r="P10" i="1" s="1"/>
  <c r="P15" i="1" s="1"/>
  <c r="O9" i="1"/>
  <c r="N9" i="1"/>
  <c r="M9" i="1"/>
  <c r="L9" i="1"/>
  <c r="K9" i="1"/>
  <c r="J9" i="1"/>
  <c r="I9" i="1"/>
  <c r="H9" i="1"/>
  <c r="D9" i="1"/>
  <c r="R4" i="1"/>
  <c r="R10" i="1" s="1"/>
  <c r="R15" i="1" s="1"/>
  <c r="N4" i="1"/>
  <c r="M4" i="1"/>
  <c r="L4" i="1"/>
  <c r="L13" i="1" s="1"/>
  <c r="J4" i="1"/>
  <c r="J10" i="1" s="1"/>
  <c r="J15" i="1" s="1"/>
  <c r="H4" i="1"/>
  <c r="G4" i="1"/>
  <c r="G10" i="1" s="1"/>
  <c r="G15" i="1" s="1"/>
  <c r="F4" i="1"/>
  <c r="F10" i="1" s="1"/>
  <c r="E4" i="1"/>
  <c r="D4" i="1"/>
  <c r="D10" i="1" s="1"/>
  <c r="H10" i="1" l="1"/>
  <c r="H13" i="1"/>
  <c r="O10" i="1"/>
  <c r="O15" i="1" s="1"/>
  <c r="N10" i="1"/>
  <c r="N15" i="1" s="1"/>
  <c r="M10" i="1"/>
  <c r="L10" i="1"/>
  <c r="K10" i="1"/>
  <c r="K15" i="1" s="1"/>
  <c r="I10" i="1"/>
  <c r="I15" i="1" s="1"/>
  <c r="E10" i="1"/>
  <c r="F15" i="1" s="1"/>
  <c r="S15" i="1" l="1"/>
</calcChain>
</file>

<file path=xl/sharedStrings.xml><?xml version="1.0" encoding="utf-8"?>
<sst xmlns="http://schemas.openxmlformats.org/spreadsheetml/2006/main" count="34" uniqueCount="29">
  <si>
    <t>provider</t>
  </si>
  <si>
    <t>H0031</t>
  </si>
  <si>
    <t>H0032</t>
  </si>
  <si>
    <t>Dioh</t>
  </si>
  <si>
    <t>Brown</t>
  </si>
  <si>
    <t>H0002</t>
  </si>
  <si>
    <t>Kirksey</t>
  </si>
  <si>
    <t>Hildenbrand</t>
  </si>
  <si>
    <t>Stuhmer</t>
  </si>
  <si>
    <t>Webb</t>
  </si>
  <si>
    <t>Ludt</t>
  </si>
  <si>
    <t>Naiditch</t>
  </si>
  <si>
    <t>Halpin</t>
  </si>
  <si>
    <t>Hockenberry</t>
  </si>
  <si>
    <t>code</t>
  </si>
  <si>
    <t>old rate</t>
  </si>
  <si>
    <t>profit</t>
  </si>
  <si>
    <t>new rate</t>
  </si>
  <si>
    <t>current  payout</t>
  </si>
  <si>
    <t>profit with out raises</t>
  </si>
  <si>
    <t>profit increase</t>
  </si>
  <si>
    <t>percentage of rate paid</t>
  </si>
  <si>
    <t>estimated payout raise</t>
  </si>
  <si>
    <t>profit with payout  raise</t>
  </si>
  <si>
    <t>improvement for agency</t>
  </si>
  <si>
    <t>units used in 6 months</t>
  </si>
  <si>
    <t>prospective profit with raises</t>
  </si>
  <si>
    <t>profit with raise</t>
  </si>
  <si>
    <t>profit 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</si>
</sst>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B59F-5021-480A-98FA-EE02FF63426B}">
  <sheetPr>
    <pageSetUpPr fitToPage="1"/>
  </sheetPr>
  <dimension ref="A1:S17"/>
  <sheetViews>
    <sheetView tabSelected="1" topLeftCell="B1" workbookViewId="0">
      <selection activeCell="K19" sqref="K19"/>
    </sheetView>
  </sheetViews>
  <sheetFormatPr defaultRowHeight="15" x14ac:dyDescent="0.25"/>
  <cols>
    <col min="1" max="2" width="24.85546875" customWidth="1"/>
    <col min="19" max="20" width="17.28515625" customWidth="1"/>
  </cols>
  <sheetData>
    <row r="1" spans="1:19" x14ac:dyDescent="0.25">
      <c r="A1" t="s">
        <v>14</v>
      </c>
      <c r="B1">
        <v>90000</v>
      </c>
      <c r="C1">
        <v>90001</v>
      </c>
      <c r="D1">
        <v>90785</v>
      </c>
      <c r="E1">
        <v>90791</v>
      </c>
      <c r="F1">
        <v>90832</v>
      </c>
      <c r="G1">
        <v>90834</v>
      </c>
      <c r="H1">
        <v>90837</v>
      </c>
      <c r="I1">
        <v>90846</v>
      </c>
      <c r="J1">
        <v>90847</v>
      </c>
      <c r="K1">
        <v>90887</v>
      </c>
      <c r="L1">
        <v>99354</v>
      </c>
      <c r="M1">
        <v>99355</v>
      </c>
      <c r="N1" t="s">
        <v>1</v>
      </c>
      <c r="O1" t="s">
        <v>2</v>
      </c>
      <c r="P1">
        <v>90839</v>
      </c>
      <c r="Q1">
        <v>90840</v>
      </c>
      <c r="R1" t="s">
        <v>5</v>
      </c>
    </row>
    <row r="2" spans="1:19" x14ac:dyDescent="0.25">
      <c r="A2" t="s">
        <v>15</v>
      </c>
      <c r="B2">
        <v>0</v>
      </c>
      <c r="D2">
        <v>8.3800000000000008</v>
      </c>
      <c r="E2">
        <v>78.239999999999995</v>
      </c>
      <c r="F2">
        <v>37.93</v>
      </c>
      <c r="G2">
        <v>50.32</v>
      </c>
      <c r="H2">
        <v>75.3</v>
      </c>
      <c r="I2">
        <v>60.95</v>
      </c>
      <c r="J2">
        <v>61.48</v>
      </c>
      <c r="K2">
        <v>50.72</v>
      </c>
      <c r="L2">
        <v>57.11</v>
      </c>
      <c r="M2">
        <v>55.99</v>
      </c>
      <c r="N2">
        <v>68.88</v>
      </c>
      <c r="O2">
        <v>68.88</v>
      </c>
      <c r="P2">
        <v>78.66</v>
      </c>
      <c r="R2">
        <v>68.88</v>
      </c>
    </row>
    <row r="3" spans="1:19" x14ac:dyDescent="0.25">
      <c r="A3" t="s">
        <v>18</v>
      </c>
      <c r="B3">
        <v>0</v>
      </c>
      <c r="D3">
        <v>6</v>
      </c>
      <c r="E3">
        <v>65</v>
      </c>
      <c r="F3">
        <v>29</v>
      </c>
      <c r="G3">
        <v>38.24</v>
      </c>
      <c r="H3">
        <v>57.2</v>
      </c>
      <c r="I3">
        <v>46.3</v>
      </c>
      <c r="J3">
        <v>47.75</v>
      </c>
      <c r="K3">
        <v>30</v>
      </c>
      <c r="L3">
        <v>32.799999999999997</v>
      </c>
      <c r="M3">
        <v>45</v>
      </c>
      <c r="N3">
        <v>50</v>
      </c>
      <c r="O3">
        <v>50</v>
      </c>
      <c r="P3">
        <v>59.8</v>
      </c>
      <c r="Q3">
        <v>28.7</v>
      </c>
      <c r="R3">
        <v>50</v>
      </c>
    </row>
    <row r="4" spans="1:19" x14ac:dyDescent="0.25">
      <c r="A4" t="s">
        <v>16</v>
      </c>
      <c r="D4">
        <f>D2-$D$3</f>
        <v>2.3800000000000008</v>
      </c>
      <c r="E4">
        <f>E2-$E$3</f>
        <v>13.239999999999995</v>
      </c>
      <c r="F4">
        <f>F2-$F$3</f>
        <v>8.93</v>
      </c>
      <c r="G4">
        <f>G2-$G$3</f>
        <v>12.079999999999998</v>
      </c>
      <c r="H4">
        <f>H2-$H$3</f>
        <v>18.099999999999994</v>
      </c>
      <c r="I4">
        <f>I2-$I$3</f>
        <v>14.650000000000006</v>
      </c>
      <c r="J4">
        <f>J2-$J$3</f>
        <v>13.729999999999997</v>
      </c>
      <c r="K4">
        <f>K2-$K$3</f>
        <v>20.72</v>
      </c>
      <c r="L4">
        <f>L2-$L$3</f>
        <v>24.310000000000002</v>
      </c>
      <c r="M4">
        <f>M2-$M$3</f>
        <v>10.990000000000002</v>
      </c>
      <c r="N4">
        <f>N2-$N$3</f>
        <v>18.879999999999995</v>
      </c>
      <c r="O4">
        <f>O2-$O$3</f>
        <v>18.879999999999995</v>
      </c>
      <c r="P4">
        <f>P2-P3</f>
        <v>18.86</v>
      </c>
      <c r="R4">
        <f>R2-$R$3</f>
        <v>18.879999999999995</v>
      </c>
    </row>
    <row r="5" spans="1:19" x14ac:dyDescent="0.25">
      <c r="A5" t="s">
        <v>21</v>
      </c>
      <c r="D5">
        <f>D3/D2%</f>
        <v>71.599045346062042</v>
      </c>
      <c r="E5">
        <f>F3/F2%</f>
        <v>76.456630635380975</v>
      </c>
      <c r="F5">
        <f>+G3/G2%</f>
        <v>75.993640699523056</v>
      </c>
      <c r="G5">
        <f t="shared" ref="G5:R5" si="0">G3/G2%</f>
        <v>75.993640699523056</v>
      </c>
      <c r="H5">
        <f t="shared" si="0"/>
        <v>75.962815405046484</v>
      </c>
      <c r="I5">
        <f t="shared" si="0"/>
        <v>75.963904840032811</v>
      </c>
      <c r="J5">
        <f t="shared" si="0"/>
        <v>77.66753415744958</v>
      </c>
      <c r="K5">
        <f t="shared" si="0"/>
        <v>59.148264984227133</v>
      </c>
      <c r="L5">
        <f t="shared" si="0"/>
        <v>57.433023988793558</v>
      </c>
      <c r="M5">
        <f t="shared" si="0"/>
        <v>80.371494909805307</v>
      </c>
      <c r="N5">
        <f t="shared" si="0"/>
        <v>72.59001161440186</v>
      </c>
      <c r="O5">
        <f>O3/O2%</f>
        <v>72.59001161440186</v>
      </c>
      <c r="P5">
        <f>P3/P2%</f>
        <v>76.023391812865498</v>
      </c>
      <c r="Q5" t="e">
        <f t="shared" si="0"/>
        <v>#DIV/0!</v>
      </c>
      <c r="R5">
        <f t="shared" si="0"/>
        <v>72.59001161440186</v>
      </c>
    </row>
    <row r="7" spans="1:19" x14ac:dyDescent="0.25">
      <c r="A7" t="s">
        <v>17</v>
      </c>
      <c r="D7">
        <v>8.84</v>
      </c>
      <c r="E7" s="1">
        <v>81.66</v>
      </c>
      <c r="F7">
        <v>39.979999999999997</v>
      </c>
      <c r="G7">
        <v>53.24</v>
      </c>
      <c r="H7">
        <v>79.95</v>
      </c>
      <c r="I7">
        <v>64.34</v>
      </c>
      <c r="J7">
        <v>66.88</v>
      </c>
      <c r="K7">
        <v>50.72</v>
      </c>
      <c r="L7">
        <v>75.67</v>
      </c>
      <c r="M7">
        <v>57.71</v>
      </c>
      <c r="N7">
        <v>68.88</v>
      </c>
      <c r="O7">
        <v>68.88</v>
      </c>
      <c r="P7">
        <v>88.33</v>
      </c>
      <c r="Q7">
        <v>39.979999999999997</v>
      </c>
      <c r="R7">
        <v>68.88</v>
      </c>
    </row>
    <row r="8" spans="1:19" x14ac:dyDescent="0.25">
      <c r="A8" t="s">
        <v>18</v>
      </c>
      <c r="B8">
        <v>0</v>
      </c>
      <c r="D8">
        <v>6</v>
      </c>
      <c r="E8">
        <v>65</v>
      </c>
      <c r="F8">
        <v>29</v>
      </c>
      <c r="G8">
        <v>38.24</v>
      </c>
      <c r="H8">
        <v>57.2</v>
      </c>
      <c r="I8">
        <v>46.3</v>
      </c>
      <c r="J8">
        <v>47.75</v>
      </c>
      <c r="K8">
        <v>30</v>
      </c>
      <c r="L8">
        <v>32.799999999999997</v>
      </c>
      <c r="M8">
        <v>45</v>
      </c>
      <c r="N8">
        <v>50</v>
      </c>
      <c r="O8">
        <v>50</v>
      </c>
      <c r="P8">
        <v>59.8</v>
      </c>
      <c r="Q8">
        <v>28.7</v>
      </c>
      <c r="R8">
        <v>50</v>
      </c>
    </row>
    <row r="9" spans="1:19" x14ac:dyDescent="0.25">
      <c r="A9" t="s">
        <v>19</v>
      </c>
      <c r="D9">
        <f>D7-$D$8</f>
        <v>2.84</v>
      </c>
      <c r="E9" s="1">
        <f>E7-$E$8</f>
        <v>16.659999999999997</v>
      </c>
      <c r="F9" s="1">
        <f>F7-F8</f>
        <v>10.979999999999997</v>
      </c>
      <c r="G9">
        <f>G7-G8</f>
        <v>15</v>
      </c>
      <c r="H9">
        <f>H7-$H$8</f>
        <v>22.75</v>
      </c>
      <c r="I9">
        <f>I7-$I$8</f>
        <v>18.040000000000006</v>
      </c>
      <c r="J9">
        <f>J7-$J$8</f>
        <v>19.129999999999995</v>
      </c>
      <c r="K9">
        <f>K7-$K$8</f>
        <v>20.72</v>
      </c>
      <c r="L9">
        <f>L7-$L$8</f>
        <v>42.870000000000005</v>
      </c>
      <c r="M9">
        <f>M7-$M$8</f>
        <v>12.71</v>
      </c>
      <c r="N9">
        <f>N7-$N$8</f>
        <v>18.879999999999995</v>
      </c>
      <c r="O9">
        <f>O7-$O$8</f>
        <v>18.879999999999995</v>
      </c>
      <c r="P9">
        <f>P7-$P$8</f>
        <v>28.53</v>
      </c>
      <c r="Q9">
        <f>Q7-$Q$8</f>
        <v>11.279999999999998</v>
      </c>
      <c r="R9">
        <f>R7-$R$8</f>
        <v>18.879999999999995</v>
      </c>
    </row>
    <row r="10" spans="1:19" x14ac:dyDescent="0.25">
      <c r="A10" t="s">
        <v>20</v>
      </c>
      <c r="D10">
        <f>D9-$D$4</f>
        <v>0.45999999999999908</v>
      </c>
      <c r="E10" s="1">
        <f>E9-$E$4</f>
        <v>3.4200000000000017</v>
      </c>
      <c r="F10">
        <f>F9-$F$4</f>
        <v>2.0499999999999972</v>
      </c>
      <c r="G10">
        <f>G9-$G$4</f>
        <v>2.9200000000000017</v>
      </c>
      <c r="H10">
        <f>H9-$H$4</f>
        <v>4.6500000000000057</v>
      </c>
      <c r="I10">
        <f>I9-$I$4</f>
        <v>3.3900000000000006</v>
      </c>
      <c r="J10">
        <f>J9-$J$4</f>
        <v>5.3999999999999986</v>
      </c>
      <c r="K10">
        <f>K9-$K$4</f>
        <v>0</v>
      </c>
      <c r="L10">
        <f>L9-$L$4</f>
        <v>18.560000000000002</v>
      </c>
      <c r="M10">
        <f>M9-$M$4</f>
        <v>1.7199999999999989</v>
      </c>
      <c r="N10">
        <f>N9-$N$4</f>
        <v>0</v>
      </c>
      <c r="O10">
        <f>O9-$O$4</f>
        <v>0</v>
      </c>
      <c r="P10">
        <f>P9-$P$4</f>
        <v>9.6700000000000017</v>
      </c>
      <c r="Q10">
        <f>Q9-$Q$4</f>
        <v>11.279999999999998</v>
      </c>
      <c r="R10">
        <f>R9-$R$4</f>
        <v>0</v>
      </c>
    </row>
    <row r="11" spans="1:19" x14ac:dyDescent="0.25">
      <c r="A11" t="s">
        <v>22</v>
      </c>
      <c r="H11">
        <v>60</v>
      </c>
      <c r="L11">
        <v>42.8</v>
      </c>
      <c r="P11">
        <v>60</v>
      </c>
      <c r="Q11">
        <v>30</v>
      </c>
    </row>
    <row r="12" spans="1:19" x14ac:dyDescent="0.25">
      <c r="A12" t="s">
        <v>23</v>
      </c>
      <c r="H12">
        <f>H7-H11</f>
        <v>19.950000000000003</v>
      </c>
      <c r="L12">
        <f>L7-L11</f>
        <v>32.870000000000005</v>
      </c>
      <c r="P12">
        <f>P7-P11</f>
        <v>28.33</v>
      </c>
      <c r="Q12">
        <f>Q7-Q11</f>
        <v>9.9799999999999969</v>
      </c>
    </row>
    <row r="13" spans="1:19" x14ac:dyDescent="0.25">
      <c r="A13" t="s">
        <v>24</v>
      </c>
      <c r="H13">
        <f>H12-H4</f>
        <v>1.8500000000000085</v>
      </c>
      <c r="L13">
        <f>L12-L4</f>
        <v>8.5600000000000023</v>
      </c>
      <c r="P13">
        <f>P12-P4</f>
        <v>9.4699999999999989</v>
      </c>
      <c r="Q13">
        <f>Q12-Q4</f>
        <v>9.9799999999999969</v>
      </c>
    </row>
    <row r="14" spans="1:19" x14ac:dyDescent="0.25">
      <c r="A14" t="s">
        <v>25</v>
      </c>
      <c r="B14">
        <v>179</v>
      </c>
      <c r="C14">
        <v>13</v>
      </c>
      <c r="D14">
        <v>332</v>
      </c>
      <c r="E14">
        <v>70</v>
      </c>
      <c r="F14">
        <v>47</v>
      </c>
      <c r="G14">
        <v>67</v>
      </c>
      <c r="H14">
        <v>3717</v>
      </c>
      <c r="I14">
        <v>132</v>
      </c>
      <c r="J14">
        <v>43</v>
      </c>
      <c r="K14">
        <v>15</v>
      </c>
      <c r="L14">
        <v>2488</v>
      </c>
      <c r="M14">
        <v>912</v>
      </c>
      <c r="N14">
        <v>3</v>
      </c>
      <c r="O14">
        <v>54</v>
      </c>
      <c r="P14">
        <v>1</v>
      </c>
      <c r="Q14">
        <v>2</v>
      </c>
      <c r="R14">
        <v>0</v>
      </c>
      <c r="S14" t="s">
        <v>20</v>
      </c>
    </row>
    <row r="15" spans="1:19" x14ac:dyDescent="0.25">
      <c r="A15" t="s">
        <v>26</v>
      </c>
      <c r="D15">
        <f>D10*D14</f>
        <v>152.71999999999969</v>
      </c>
      <c r="E15">
        <f>+E10*E14</f>
        <v>239.40000000000012</v>
      </c>
      <c r="F15" s="1">
        <f>E10*E14</f>
        <v>239.40000000000012</v>
      </c>
      <c r="G15">
        <f>+G10*G14</f>
        <v>195.6400000000001</v>
      </c>
      <c r="H15">
        <f>H10*H14</f>
        <v>17284.050000000021</v>
      </c>
      <c r="I15">
        <f t="shared" ref="I15:R15" si="1">I10*I14</f>
        <v>447.48000000000008</v>
      </c>
      <c r="J15">
        <f t="shared" si="1"/>
        <v>232.19999999999993</v>
      </c>
      <c r="K15">
        <f t="shared" si="1"/>
        <v>0</v>
      </c>
      <c r="L15">
        <f>L10*L14</f>
        <v>46177.280000000006</v>
      </c>
      <c r="M15">
        <f>M10*M14</f>
        <v>1568.639999999999</v>
      </c>
      <c r="N15">
        <f t="shared" si="1"/>
        <v>0</v>
      </c>
      <c r="O15">
        <f t="shared" si="1"/>
        <v>0</v>
      </c>
      <c r="P15">
        <f t="shared" si="1"/>
        <v>9.6700000000000017</v>
      </c>
      <c r="Q15">
        <f t="shared" si="1"/>
        <v>22.559999999999995</v>
      </c>
      <c r="R15">
        <f t="shared" si="1"/>
        <v>0</v>
      </c>
      <c r="S15">
        <f>SUM(D15:R15)</f>
        <v>66569.040000000023</v>
      </c>
    </row>
    <row r="16" spans="1:19" x14ac:dyDescent="0.25">
      <c r="A16" t="s">
        <v>27</v>
      </c>
      <c r="H16">
        <f>H14*H12</f>
        <v>74154.150000000009</v>
      </c>
      <c r="L16">
        <f>L12*L14</f>
        <v>81780.560000000012</v>
      </c>
    </row>
    <row r="17" spans="1:12" x14ac:dyDescent="0.25">
      <c r="A17" t="s">
        <v>28</v>
      </c>
      <c r="H17">
        <f>H4*H14</f>
        <v>67277.699999999983</v>
      </c>
      <c r="L17">
        <f>+L4*L14</f>
        <v>60483.280000000006</v>
      </c>
    </row>
  </sheetData>
  <pageMargins left="0.7" right="0.7" top="0.75" bottom="0.75" header="0.3" footer="0.3"/>
  <pageSetup scale="5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6E21-40EF-425E-BB08-DB5FD51C6219}">
  <dimension ref="A1:R14"/>
  <sheetViews>
    <sheetView workbookViewId="0">
      <selection activeCell="D16" sqref="D16"/>
    </sheetView>
  </sheetViews>
  <sheetFormatPr defaultRowHeight="15" x14ac:dyDescent="0.25"/>
  <cols>
    <col min="1" max="1" width="13.5703125" customWidth="1"/>
  </cols>
  <sheetData>
    <row r="1" spans="1:18" x14ac:dyDescent="0.25">
      <c r="A1" t="s">
        <v>0</v>
      </c>
      <c r="B1">
        <v>90000</v>
      </c>
      <c r="C1">
        <v>90001</v>
      </c>
      <c r="D1">
        <v>90785</v>
      </c>
      <c r="E1">
        <v>90791</v>
      </c>
      <c r="F1">
        <v>90832</v>
      </c>
      <c r="G1">
        <v>90834</v>
      </c>
      <c r="H1">
        <v>90837</v>
      </c>
      <c r="I1">
        <v>90846</v>
      </c>
      <c r="J1">
        <v>90847</v>
      </c>
      <c r="K1">
        <v>90887</v>
      </c>
      <c r="L1">
        <v>99354</v>
      </c>
      <c r="M1">
        <v>99355</v>
      </c>
      <c r="N1" t="s">
        <v>1</v>
      </c>
      <c r="O1" t="s">
        <v>2</v>
      </c>
      <c r="P1">
        <v>90839</v>
      </c>
      <c r="Q1">
        <v>90840</v>
      </c>
      <c r="R1" t="s">
        <v>5</v>
      </c>
    </row>
    <row r="2" spans="1:18" x14ac:dyDescent="0.25">
      <c r="A2" t="s">
        <v>3</v>
      </c>
      <c r="B2">
        <v>0</v>
      </c>
      <c r="C2">
        <v>0</v>
      </c>
      <c r="D2">
        <v>0</v>
      </c>
      <c r="E2">
        <v>15</v>
      </c>
      <c r="F2">
        <v>24</v>
      </c>
      <c r="G2">
        <v>9</v>
      </c>
      <c r="H2">
        <v>136</v>
      </c>
      <c r="I2">
        <v>5</v>
      </c>
      <c r="J2">
        <v>12</v>
      </c>
      <c r="L2">
        <v>77</v>
      </c>
      <c r="M2">
        <v>2</v>
      </c>
      <c r="N2">
        <v>0</v>
      </c>
      <c r="O2">
        <v>7</v>
      </c>
      <c r="P2">
        <v>0</v>
      </c>
      <c r="Q2">
        <v>0</v>
      </c>
      <c r="R2">
        <v>0</v>
      </c>
    </row>
    <row r="3" spans="1:18" x14ac:dyDescent="0.25">
      <c r="A3" t="s">
        <v>4</v>
      </c>
      <c r="B3">
        <v>0</v>
      </c>
      <c r="C3">
        <v>0</v>
      </c>
      <c r="D3">
        <v>0</v>
      </c>
      <c r="E3">
        <v>7</v>
      </c>
      <c r="F3">
        <v>0</v>
      </c>
      <c r="G3">
        <v>0</v>
      </c>
      <c r="H3">
        <v>105</v>
      </c>
      <c r="I3">
        <v>1</v>
      </c>
      <c r="J3">
        <v>0</v>
      </c>
      <c r="K3">
        <v>0</v>
      </c>
      <c r="L3">
        <v>94</v>
      </c>
      <c r="M3">
        <v>28</v>
      </c>
      <c r="N3">
        <v>0</v>
      </c>
      <c r="O3">
        <v>5</v>
      </c>
      <c r="P3">
        <v>0</v>
      </c>
      <c r="Q3">
        <v>1</v>
      </c>
      <c r="R3">
        <v>2</v>
      </c>
    </row>
    <row r="4" spans="1:18" x14ac:dyDescent="0.25">
      <c r="A4" t="s">
        <v>6</v>
      </c>
      <c r="B4">
        <v>0</v>
      </c>
      <c r="C4">
        <v>0</v>
      </c>
      <c r="D4">
        <v>0</v>
      </c>
      <c r="E4">
        <v>5</v>
      </c>
      <c r="F4">
        <v>1</v>
      </c>
      <c r="G4">
        <v>0</v>
      </c>
      <c r="H4">
        <v>90</v>
      </c>
      <c r="I4">
        <v>1</v>
      </c>
      <c r="J4">
        <v>0</v>
      </c>
      <c r="K4">
        <v>0</v>
      </c>
      <c r="L4">
        <v>88</v>
      </c>
      <c r="M4">
        <v>14</v>
      </c>
      <c r="N4">
        <v>0</v>
      </c>
      <c r="O4">
        <v>5</v>
      </c>
      <c r="P4">
        <v>0</v>
      </c>
      <c r="Q4">
        <v>0</v>
      </c>
      <c r="R4">
        <v>0</v>
      </c>
    </row>
    <row r="5" spans="1:18" x14ac:dyDescent="0.25">
      <c r="A5" t="s">
        <v>7</v>
      </c>
      <c r="B5">
        <v>0</v>
      </c>
      <c r="C5">
        <v>0</v>
      </c>
      <c r="D5">
        <v>0</v>
      </c>
      <c r="E5">
        <v>2</v>
      </c>
      <c r="F5">
        <v>0</v>
      </c>
      <c r="G5">
        <v>0</v>
      </c>
      <c r="H5">
        <v>34</v>
      </c>
      <c r="I5">
        <v>0</v>
      </c>
      <c r="J5">
        <v>0</v>
      </c>
      <c r="K5">
        <v>0</v>
      </c>
      <c r="L5">
        <v>35</v>
      </c>
      <c r="M5">
        <v>0</v>
      </c>
      <c r="N5">
        <v>0</v>
      </c>
      <c r="O5">
        <v>2</v>
      </c>
      <c r="P5">
        <v>0</v>
      </c>
      <c r="Q5">
        <v>0</v>
      </c>
      <c r="R5">
        <v>0</v>
      </c>
    </row>
    <row r="6" spans="1:18" x14ac:dyDescent="0.25">
      <c r="A6" t="s">
        <v>8</v>
      </c>
      <c r="B6">
        <v>0</v>
      </c>
      <c r="C6">
        <v>0</v>
      </c>
      <c r="D6">
        <v>1</v>
      </c>
      <c r="E6">
        <v>2</v>
      </c>
      <c r="F6">
        <v>0</v>
      </c>
      <c r="G6">
        <v>0</v>
      </c>
      <c r="H6">
        <v>3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>
        <v>0</v>
      </c>
    </row>
    <row r="7" spans="1:18" x14ac:dyDescent="0.25">
      <c r="A7" t="s">
        <v>9</v>
      </c>
      <c r="B7">
        <v>0</v>
      </c>
      <c r="C7">
        <v>0</v>
      </c>
      <c r="D7">
        <v>0</v>
      </c>
      <c r="E7">
        <v>6</v>
      </c>
      <c r="F7">
        <v>0</v>
      </c>
      <c r="G7">
        <v>0</v>
      </c>
      <c r="H7">
        <v>272</v>
      </c>
      <c r="I7">
        <v>1</v>
      </c>
      <c r="J7">
        <v>0</v>
      </c>
      <c r="K7">
        <v>0</v>
      </c>
      <c r="L7">
        <v>256</v>
      </c>
      <c r="M7">
        <v>0</v>
      </c>
      <c r="N7">
        <v>1</v>
      </c>
      <c r="O7">
        <v>5</v>
      </c>
      <c r="P7">
        <v>0</v>
      </c>
      <c r="Q7">
        <v>0</v>
      </c>
      <c r="R7">
        <v>0</v>
      </c>
    </row>
    <row r="8" spans="1:18" x14ac:dyDescent="0.25">
      <c r="A8" t="s">
        <v>10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59</v>
      </c>
      <c r="I8">
        <v>0</v>
      </c>
      <c r="J8">
        <v>0</v>
      </c>
      <c r="K8">
        <v>0</v>
      </c>
      <c r="L8">
        <v>16</v>
      </c>
      <c r="M8">
        <v>0</v>
      </c>
      <c r="N8">
        <v>1</v>
      </c>
      <c r="O8">
        <v>1</v>
      </c>
      <c r="P8">
        <v>0</v>
      </c>
      <c r="Q8">
        <v>0</v>
      </c>
      <c r="R8">
        <v>0</v>
      </c>
    </row>
    <row r="9" spans="1:18" x14ac:dyDescent="0.25">
      <c r="A9" t="s">
        <v>11</v>
      </c>
      <c r="B9">
        <v>0</v>
      </c>
      <c r="C9">
        <v>0</v>
      </c>
      <c r="D9">
        <v>0</v>
      </c>
      <c r="E9">
        <v>1</v>
      </c>
      <c r="F9">
        <v>0</v>
      </c>
      <c r="G9">
        <v>0</v>
      </c>
      <c r="H9">
        <v>9</v>
      </c>
      <c r="I9">
        <v>0</v>
      </c>
      <c r="J9">
        <v>0</v>
      </c>
      <c r="K9">
        <v>0</v>
      </c>
      <c r="L9">
        <v>9</v>
      </c>
      <c r="M9">
        <v>1</v>
      </c>
      <c r="N9">
        <v>0</v>
      </c>
      <c r="O9">
        <v>1</v>
      </c>
      <c r="P9">
        <v>0</v>
      </c>
      <c r="Q9">
        <v>0</v>
      </c>
      <c r="R9">
        <v>0</v>
      </c>
    </row>
    <row r="10" spans="1:18" x14ac:dyDescent="0.25">
      <c r="A10" t="s">
        <v>12</v>
      </c>
      <c r="B10">
        <v>0</v>
      </c>
      <c r="C10">
        <v>0</v>
      </c>
      <c r="D10">
        <v>0</v>
      </c>
      <c r="E10">
        <v>4</v>
      </c>
      <c r="F10">
        <v>0</v>
      </c>
      <c r="G10">
        <v>0</v>
      </c>
      <c r="H10">
        <v>27</v>
      </c>
      <c r="I10">
        <v>1</v>
      </c>
      <c r="J10">
        <v>0</v>
      </c>
      <c r="K10">
        <v>0</v>
      </c>
      <c r="L10">
        <v>9</v>
      </c>
      <c r="M10">
        <v>0</v>
      </c>
      <c r="N10">
        <v>0</v>
      </c>
      <c r="O10">
        <v>4</v>
      </c>
      <c r="P10">
        <v>0</v>
      </c>
      <c r="Q10">
        <v>0</v>
      </c>
      <c r="R10">
        <v>0</v>
      </c>
    </row>
    <row r="11" spans="1:18" x14ac:dyDescent="0.25">
      <c r="A11" t="s">
        <v>13</v>
      </c>
      <c r="B11">
        <v>0</v>
      </c>
      <c r="C11">
        <v>0</v>
      </c>
      <c r="D11">
        <v>0</v>
      </c>
      <c r="E11">
        <v>4</v>
      </c>
      <c r="F11">
        <v>17</v>
      </c>
      <c r="G11">
        <v>20</v>
      </c>
      <c r="H11">
        <v>73</v>
      </c>
      <c r="I11">
        <v>0</v>
      </c>
      <c r="J11">
        <v>0</v>
      </c>
      <c r="K11">
        <v>0</v>
      </c>
      <c r="L11">
        <v>40</v>
      </c>
      <c r="M11">
        <v>6</v>
      </c>
      <c r="N11">
        <v>0</v>
      </c>
      <c r="O11">
        <v>4</v>
      </c>
      <c r="P11">
        <v>0</v>
      </c>
      <c r="Q11">
        <v>0</v>
      </c>
      <c r="R11">
        <v>0</v>
      </c>
    </row>
    <row r="14" spans="1:18" x14ac:dyDescent="0.25">
      <c r="B14">
        <f t="shared" ref="B14:R14" si="0">SUM(B2:B13)</f>
        <v>0</v>
      </c>
      <c r="C14">
        <f t="shared" si="0"/>
        <v>0</v>
      </c>
      <c r="D14">
        <f t="shared" si="0"/>
        <v>1</v>
      </c>
      <c r="E14">
        <f t="shared" si="0"/>
        <v>47</v>
      </c>
      <c r="F14">
        <f t="shared" si="0"/>
        <v>42</v>
      </c>
      <c r="G14">
        <f t="shared" si="0"/>
        <v>29</v>
      </c>
      <c r="H14">
        <f t="shared" si="0"/>
        <v>808</v>
      </c>
      <c r="I14">
        <f t="shared" si="0"/>
        <v>9</v>
      </c>
      <c r="J14">
        <f t="shared" si="0"/>
        <v>13</v>
      </c>
      <c r="K14">
        <f t="shared" si="0"/>
        <v>0</v>
      </c>
      <c r="L14">
        <f t="shared" si="0"/>
        <v>624</v>
      </c>
      <c r="M14">
        <f t="shared" si="0"/>
        <v>51</v>
      </c>
      <c r="N14">
        <f t="shared" si="0"/>
        <v>2</v>
      </c>
      <c r="O14">
        <f t="shared" si="0"/>
        <v>36</v>
      </c>
      <c r="P14">
        <f t="shared" si="0"/>
        <v>0</v>
      </c>
      <c r="Q14">
        <f t="shared" si="0"/>
        <v>1</v>
      </c>
      <c r="R14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48AD-2A7D-4D53-A61F-2DE1E845ED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RENEE</cp:lastModifiedBy>
  <cp:lastPrinted>2019-10-29T17:31:56Z</cp:lastPrinted>
  <dcterms:created xsi:type="dcterms:W3CDTF">2019-10-24T14:35:48Z</dcterms:created>
  <dcterms:modified xsi:type="dcterms:W3CDTF">2020-01-01T17:49:07Z</dcterms:modified>
</cp:coreProperties>
</file>